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X:\NABAVA\PLAN NABAVE\2023\IZVRŠENJE PLANA NABAVE\"/>
    </mc:Choice>
  </mc:AlternateContent>
  <xr:revisionPtr revIDLastSave="0" documentId="13_ncr:1_{6F32317A-DC32-4E5D-A73F-66EC892C65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VRŠENJ NABAVE SRED.RADA 2023." sheetId="8" r:id="rId1"/>
    <sheet name="NASLOVNA" sheetId="10" r:id="rId2"/>
  </sheets>
  <definedNames>
    <definedName name="_xlnm.Print_Area" localSheetId="0">'IZVRŠENJ NABAVE SRED.RADA 2023.'!$A$1:$K$64</definedName>
    <definedName name="_xlnm.Print_Titles" localSheetId="0">'IZVRŠENJ NABAVE SRED.RADA 2023.'!$9:$11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8" l="1"/>
  <c r="J28" i="8"/>
  <c r="J47" i="8"/>
  <c r="I48" i="8"/>
  <c r="I43" i="8"/>
  <c r="I42" i="8"/>
  <c r="I41" i="8"/>
  <c r="I40" i="8"/>
  <c r="I34" i="8"/>
  <c r="I32" i="8"/>
  <c r="I31" i="8"/>
  <c r="I30" i="8"/>
  <c r="I29" i="8"/>
  <c r="I26" i="8"/>
  <c r="I25" i="8"/>
  <c r="I15" i="8"/>
  <c r="I14" i="8"/>
  <c r="I13" i="8"/>
  <c r="F41" i="8"/>
  <c r="F42" i="8"/>
  <c r="F43" i="8"/>
  <c r="F40" i="8"/>
  <c r="F14" i="8"/>
  <c r="F15" i="8"/>
  <c r="F13" i="8"/>
  <c r="F48" i="8"/>
  <c r="F36" i="8"/>
  <c r="F35" i="8"/>
  <c r="F34" i="8"/>
  <c r="F33" i="8"/>
  <c r="J33" i="8" s="1"/>
  <c r="F32" i="8"/>
  <c r="F31" i="8"/>
  <c r="F30" i="8"/>
  <c r="F29" i="8"/>
  <c r="F26" i="8"/>
  <c r="F25" i="8"/>
  <c r="F24" i="8"/>
  <c r="F23" i="8"/>
  <c r="F22" i="8"/>
  <c r="F21" i="8"/>
  <c r="F20" i="8"/>
  <c r="F19" i="8"/>
  <c r="J19" i="8" s="1"/>
  <c r="J30" i="8" l="1"/>
  <c r="J14" i="8"/>
  <c r="J26" i="8"/>
  <c r="J23" i="8"/>
  <c r="J29" i="8"/>
  <c r="J32" i="8"/>
  <c r="J41" i="8"/>
  <c r="J13" i="8"/>
  <c r="J20" i="8"/>
  <c r="J24" i="8"/>
  <c r="J42" i="8"/>
  <c r="J21" i="8"/>
  <c r="J25" i="8"/>
  <c r="J31" i="8"/>
  <c r="J34" i="8"/>
  <c r="J36" i="8"/>
  <c r="I44" i="8"/>
  <c r="J15" i="8"/>
  <c r="J22" i="8"/>
  <c r="J35" i="8"/>
  <c r="J40" i="8"/>
  <c r="J48" i="8"/>
  <c r="I37" i="8"/>
  <c r="J43" i="8"/>
  <c r="I16" i="8"/>
  <c r="F16" i="8"/>
  <c r="F44" i="8"/>
  <c r="F37" i="8"/>
  <c r="J44" i="8" l="1"/>
  <c r="J37" i="8"/>
  <c r="I51" i="8"/>
  <c r="J16" i="8"/>
  <c r="F51" i="8"/>
</calcChain>
</file>

<file path=xl/sharedStrings.xml><?xml version="1.0" encoding="utf-8"?>
<sst xmlns="http://schemas.openxmlformats.org/spreadsheetml/2006/main" count="123" uniqueCount="87">
  <si>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</si>
  <si>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</si>
  <si>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</si>
  <si>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</si>
  <si>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</si>
  <si>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</si>
  <si>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</si>
  <si>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</si>
  <si>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</si>
  <si>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</si>
  <si>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</si>
  <si>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</si>
  <si>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</si>
  <si>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</si>
  <si>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</si>
  <si>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</si>
  <si>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</si>
  <si>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</si>
  <si>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</si>
  <si>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</si>
  <si>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kom</t>
  </si>
  <si>
    <t>D</t>
  </si>
  <si>
    <t>OSTALE POTREBE</t>
  </si>
  <si>
    <t>UKUPNO D</t>
  </si>
  <si>
    <t>UKUPNO A+B+C+D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</si>
  <si>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</si>
  <si>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</si>
  <si>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</si>
  <si>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</si>
  <si>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</si>
  <si>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</si>
  <si>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</si>
  <si>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</si>
  <si>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Novo / gospodarenje otpadom </t>
  </si>
  <si>
    <t>Zamjena / gospodarenje otpadom</t>
  </si>
  <si>
    <t>Komunalac Požega d.o.o. - iz vlastitih sredstava i cijene usluga</t>
  </si>
  <si>
    <t>Popuna / gospodarenje otpadom</t>
  </si>
  <si>
    <t>Zamjena za dotrajali / javna higijena i groblje</t>
  </si>
  <si>
    <t>Popuna / javna higijena</t>
  </si>
  <si>
    <t>Pocinčani kontejneri 1100 l za komunalni otpad</t>
  </si>
  <si>
    <t>PE posude za komunalni otpad 120l (zelene)</t>
  </si>
  <si>
    <t>Zamjenski poklopci za PEHD posude (120L, 1100 L)</t>
  </si>
  <si>
    <t>3</t>
  </si>
  <si>
    <t>Novo / nova poslovna zgrada Industrijska ul.</t>
  </si>
  <si>
    <t xml:space="preserve">Motorna pila </t>
  </si>
  <si>
    <t>Zamjena / gospodarenje otpadom / javna higijena</t>
  </si>
  <si>
    <t>Server</t>
  </si>
  <si>
    <t xml:space="preserve">Novo i zamjena postojećih </t>
  </si>
  <si>
    <t>Vreće prikupljanje otpada (papir, staklo, plastika, komunalni otpad)</t>
  </si>
  <si>
    <t>Police za arhivu u Industrijskoj ul.</t>
  </si>
  <si>
    <t>Leasing</t>
  </si>
  <si>
    <t>2</t>
  </si>
  <si>
    <t>Zaštitne rukavice</t>
  </si>
  <si>
    <t>Računalno informatička oprema (računala, pisači, scanneri, licence...)</t>
  </si>
  <si>
    <t>PE posude 120 l za plastičnu ambalažu – žuta</t>
  </si>
  <si>
    <t>PE posude 120 l za biootpad – smeđa</t>
  </si>
  <si>
    <t>Motorna puhalica za lišće velika</t>
  </si>
  <si>
    <t>Kišna odijela</t>
  </si>
  <si>
    <t>Fotokopirni uređaj Industrijska ulica</t>
  </si>
  <si>
    <t>Komunalno vozilo navlakač kontejnera s dizalicom</t>
  </si>
  <si>
    <t>Novo - gospodarenje otpadom, integrativna radionica</t>
  </si>
  <si>
    <t>Rolo prikolica</t>
  </si>
  <si>
    <t>Kombi vozilo dvostruka kabina stražnji kiper</t>
  </si>
  <si>
    <t>Press kontejner 10m3</t>
  </si>
  <si>
    <t>Košarice za otpad</t>
  </si>
  <si>
    <t>Pocinčani kontejneri 1100 l s plavim poklopcem za papir</t>
  </si>
  <si>
    <t>Oplate za izgradnju grobnica</t>
  </si>
  <si>
    <t>Novo / izgradnja grobljanskih objekata</t>
  </si>
  <si>
    <t>Zavod za vještačenje, profesionalnu rehabilitaciju i zapošaljavanje osoba s invaliditetom</t>
  </si>
  <si>
    <t>4</t>
  </si>
  <si>
    <t>PROCIJENJENA  JEDINIČNA NABAVNA CIJENA /EUR/</t>
  </si>
  <si>
    <t>PROCIJENJENA VRIJEDNOST /EUR/</t>
  </si>
  <si>
    <t>PE posude 240 l za biootpad – smeđa</t>
  </si>
  <si>
    <t>PROCIJENJENO  / EUR /</t>
  </si>
  <si>
    <t xml:space="preserve">Fond za zaštitu okoliša i energetsku učinkovitost </t>
  </si>
  <si>
    <t>II. REBALANS PLANA NABAVE</t>
  </si>
  <si>
    <t>IZVRŠENJE PLANA NABAVE SREDSTAVA RADA 2023.</t>
  </si>
  <si>
    <t>Požega, svibanj 2024. g.</t>
  </si>
  <si>
    <t>U Požegi, 23.05.2024. g.</t>
  </si>
  <si>
    <t>IZVRŠENJE PLANA NABAVE SREDSTAVA RADA ZA 2023. GODINU</t>
  </si>
  <si>
    <t>IZVRŠENJE PLANA NABAVE</t>
  </si>
  <si>
    <t xml:space="preserve">% IZVRŠENJA FINANCIJSKI </t>
  </si>
  <si>
    <t>NABAVNA VRIJEDNOST /EUR/</t>
  </si>
  <si>
    <t xml:space="preserve"> JEDINIČNA NABAVNA CIJENA /EUR/</t>
  </si>
  <si>
    <t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oprema, krupni alat, pogonsko poslovni inventar nabavljani su tijekom godine po prioritetima i priljevu izvora financiranja,  tako da se kvaliteta usluge ne ugrožava, a ujedno da se novim sredstvima rada koja služe kao nadopuna, zadrži trend pozitivnog rasta kvalitete naših usluga.  U stavci pod "Ostale potrebe" predviđena su sredstva za eventualne hitne potrebe koje nisu predviđene u ostalim stavkama. Nabavom novih sredstava rada smanjuju se  troškovi održavanja i utrošak energije istih, a očekivana efikasnost rada treba biti veća. Nabava se obavljala određenom dinamikom u skladu s propisima Zakona o javnoj nabavi i Pravilnika o provedbi postupaka jednostavne nabave. Ovo izvješće sadrži stavke II. rebalansa  plana s njegovim izvršenjem na dan 31.12.2023. (u daljnjem tekstu Plan).</t>
  </si>
  <si>
    <t>Direktor:</t>
  </si>
  <si>
    <t>Domagoj Lovrić, mag.ing.mech.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</si>
</sst>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1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8" fillId="1" borderId="1" xfId="0" applyFont="1" applyFill="1" applyBorder="1" applyAlignment="1">
      <alignment horizontal="left" vertical="center"/>
    </xf>
    <xf numFmtId="0" fontId="8" fillId="1" borderId="1" xfId="0" applyFont="1" applyFill="1" applyBorder="1" applyAlignment="1">
      <alignment vertical="center"/>
    </xf>
    <xf numFmtId="3" fontId="8" fillId="1" borderId="1" xfId="0" applyNumberFormat="1" applyFont="1" applyFill="1" applyBorder="1" applyAlignment="1" applyProtection="1">
      <alignment vertical="center"/>
      <protection locked="0" hidden="1"/>
    </xf>
    <xf numFmtId="0" fontId="2" fillId="0" borderId="1" xfId="0" applyFont="1" applyBorder="1" applyAlignment="1">
      <alignment vertical="center"/>
    </xf>
    <xf numFmtId="3" fontId="2" fillId="1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3" fontId="20" fillId="0" borderId="1" xfId="0" applyNumberFormat="1" applyFont="1" applyBorder="1" applyAlignment="1" applyProtection="1">
      <alignment vertical="center" wrapText="1"/>
      <protection locked="0" hidden="1"/>
    </xf>
    <xf numFmtId="0" fontId="19" fillId="0" borderId="0" xfId="0" applyFont="1" applyAlignment="1">
      <alignment vertical="center"/>
    </xf>
    <xf numFmtId="3" fontId="8" fillId="2" borderId="1" xfId="0" applyNumberFormat="1" applyFont="1" applyFill="1" applyBorder="1" applyAlignment="1" applyProtection="1">
      <alignment vertical="center" wrapText="1"/>
      <protection locked="0" hidden="1"/>
    </xf>
    <xf numFmtId="0" fontId="16" fillId="2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 applyProtection="1">
      <alignment vertical="center" wrapText="1"/>
      <protection locked="0" hidden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" borderId="1" xfId="0" applyFont="1" applyFill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16" fillId="1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3" fontId="18" fillId="0" borderId="1" xfId="0" applyNumberFormat="1" applyFont="1" applyBorder="1" applyAlignment="1" applyProtection="1">
      <alignment vertical="center" wrapText="1"/>
      <protection locked="0" hidden="1"/>
    </xf>
    <xf numFmtId="3" fontId="8" fillId="2" borderId="1" xfId="0" applyNumberFormat="1" applyFont="1" applyFill="1" applyBorder="1" applyAlignment="1" applyProtection="1">
      <alignment vertical="center"/>
      <protection locked="0" hidden="1"/>
    </xf>
    <xf numFmtId="0" fontId="18" fillId="4" borderId="1" xfId="0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 applyProtection="1">
      <alignment vertical="center"/>
      <protection locked="0" hidden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 applyProtection="1">
      <alignment vertical="center"/>
      <protection locked="0" hidden="1"/>
    </xf>
    <xf numFmtId="0" fontId="19" fillId="0" borderId="1" xfId="0" applyFont="1" applyBorder="1" applyAlignment="1">
      <alignment vertical="center"/>
    </xf>
    <xf numFmtId="0" fontId="16" fillId="1" borderId="1" xfId="0" applyFont="1" applyFill="1" applyBorder="1" applyAlignment="1">
      <alignment vertical="center"/>
    </xf>
    <xf numFmtId="3" fontId="8" fillId="1" borderId="1" xfId="0" applyNumberFormat="1" applyFont="1" applyFill="1" applyBorder="1" applyAlignment="1" applyProtection="1">
      <alignment horizontal="right" vertical="center"/>
      <protection locked="0" hidden="1"/>
    </xf>
    <xf numFmtId="0" fontId="20" fillId="5" borderId="1" xfId="0" applyFont="1" applyFill="1" applyBorder="1" applyAlignment="1">
      <alignment vertical="center"/>
    </xf>
    <xf numFmtId="3" fontId="17" fillId="5" borderId="1" xfId="0" applyNumberFormat="1" applyFont="1" applyFill="1" applyBorder="1" applyAlignment="1" applyProtection="1">
      <alignment horizontal="right" vertical="center"/>
      <protection locked="0" hidden="1"/>
    </xf>
    <xf numFmtId="0" fontId="19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horizontal="left" vertical="top"/>
    </xf>
    <xf numFmtId="3" fontId="20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center"/>
    </xf>
    <xf numFmtId="49" fontId="17" fillId="2" borderId="1" xfId="0" applyNumberFormat="1" applyFont="1" applyFill="1" applyBorder="1" applyAlignment="1">
      <alignment horizontal="justify" vertical="center"/>
    </xf>
    <xf numFmtId="3" fontId="13" fillId="1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3" fontId="4" fillId="1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3" fontId="20" fillId="0" borderId="4" xfId="0" applyNumberFormat="1" applyFont="1" applyBorder="1" applyAlignment="1">
      <alignment vertical="center" wrapText="1"/>
    </xf>
    <xf numFmtId="3" fontId="8" fillId="2" borderId="4" xfId="0" applyNumberFormat="1" applyFont="1" applyFill="1" applyBorder="1" applyAlignment="1" applyProtection="1">
      <alignment vertical="center" wrapText="1"/>
      <protection locked="0" hidden="1"/>
    </xf>
    <xf numFmtId="3" fontId="19" fillId="0" borderId="4" xfId="0" applyNumberFormat="1" applyFont="1" applyBorder="1" applyAlignment="1">
      <alignment vertical="center" wrapText="1"/>
    </xf>
    <xf numFmtId="3" fontId="8" fillId="2" borderId="4" xfId="0" applyNumberFormat="1" applyFont="1" applyFill="1" applyBorder="1" applyAlignment="1">
      <alignment vertical="center" wrapText="1"/>
    </xf>
    <xf numFmtId="0" fontId="18" fillId="0" borderId="4" xfId="0" applyFont="1" applyBorder="1" applyAlignment="1">
      <alignment horizontal="right" vertical="center" wrapText="1"/>
    </xf>
    <xf numFmtId="3" fontId="8" fillId="2" borderId="4" xfId="0" applyNumberFormat="1" applyFont="1" applyFill="1" applyBorder="1" applyAlignment="1" applyProtection="1">
      <alignment vertical="center"/>
      <protection locked="0" hidden="1"/>
    </xf>
    <xf numFmtId="0" fontId="18" fillId="4" borderId="4" xfId="0" applyFont="1" applyFill="1" applyBorder="1" applyAlignment="1">
      <alignment horizontal="right" vertical="center"/>
    </xf>
    <xf numFmtId="3" fontId="8" fillId="1" borderId="4" xfId="0" applyNumberFormat="1" applyFont="1" applyFill="1" applyBorder="1" applyAlignment="1">
      <alignment vertical="center"/>
    </xf>
    <xf numFmtId="3" fontId="20" fillId="0" borderId="4" xfId="0" applyNumberFormat="1" applyFont="1" applyBorder="1" applyAlignment="1">
      <alignment vertical="center"/>
    </xf>
    <xf numFmtId="3" fontId="8" fillId="1" borderId="4" xfId="0" applyNumberFormat="1" applyFont="1" applyFill="1" applyBorder="1" applyAlignment="1">
      <alignment horizontal="right" vertical="center"/>
    </xf>
    <xf numFmtId="3" fontId="17" fillId="5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vertical="center"/>
    </xf>
    <xf numFmtId="3" fontId="23" fillId="1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3" fillId="1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1" borderId="4" xfId="0" applyFont="1" applyFill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6" fillId="1" borderId="4" xfId="0" applyFont="1" applyFill="1" applyBorder="1" applyAlignment="1">
      <alignment vertical="center"/>
    </xf>
    <xf numFmtId="0" fontId="20" fillId="5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 textRotation="90" wrapText="1"/>
    </xf>
    <xf numFmtId="3" fontId="17" fillId="2" borderId="4" xfId="0" applyNumberFormat="1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17" fillId="1" borderId="1" xfId="0" applyFont="1" applyFill="1" applyBorder="1" applyAlignment="1">
      <alignment horizontal="center" vertical="center" textRotation="90" wrapText="1"/>
    </xf>
    <xf numFmtId="4" fontId="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20" fillId="1" borderId="1" xfId="0" applyNumberFormat="1" applyFont="1" applyFill="1" applyBorder="1" applyAlignment="1" applyProtection="1">
      <alignment vertical="center" wrapText="1"/>
      <protection locked="0" hidden="1"/>
    </xf>
    <xf numFmtId="3" fontId="22" fillId="1" borderId="1" xfId="0" applyNumberFormat="1" applyFont="1" applyFill="1" applyBorder="1" applyAlignment="1" applyProtection="1">
      <alignment vertical="center" wrapText="1"/>
      <protection locked="0" hidden="1"/>
    </xf>
    <xf numFmtId="3" fontId="17" fillId="1" borderId="1" xfId="0" applyNumberFormat="1" applyFont="1" applyFill="1" applyBorder="1" applyAlignment="1" applyProtection="1">
      <alignment vertical="center" wrapText="1"/>
      <protection locked="0" hidden="1"/>
    </xf>
    <xf numFmtId="0" fontId="17" fillId="2" borderId="1" xfId="0" applyFont="1" applyFill="1" applyBorder="1" applyAlignment="1">
      <alignment horizontal="center" vertical="center" textRotation="90" wrapText="1"/>
    </xf>
    <xf numFmtId="3" fontId="8" fillId="0" borderId="1" xfId="0" applyNumberFormat="1" applyFont="1" applyBorder="1" applyAlignment="1" applyProtection="1">
      <alignment vertical="center" wrapText="1"/>
      <protection locked="0" hidden="1"/>
    </xf>
    <xf numFmtId="3" fontId="8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3" fontId="18" fillId="0" borderId="1" xfId="0" applyNumberFormat="1" applyFont="1" applyBorder="1" applyAlignment="1" applyProtection="1">
      <alignment vertical="center"/>
      <protection locked="0" hidden="1"/>
    </xf>
    <xf numFmtId="3" fontId="17" fillId="0" borderId="4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 applyProtection="1">
      <alignment horizontal="right" vertical="center"/>
      <protection locked="0" hidden="1"/>
    </xf>
    <xf numFmtId="3" fontId="8" fillId="1" borderId="4" xfId="0" applyNumberFormat="1" applyFont="1" applyFill="1" applyBorder="1" applyAlignment="1" applyProtection="1">
      <alignment vertical="center"/>
      <protection locked="0" hidden="1"/>
    </xf>
    <xf numFmtId="3" fontId="8" fillId="1" borderId="4" xfId="0" applyNumberFormat="1" applyFont="1" applyFill="1" applyBorder="1" applyAlignment="1" applyProtection="1">
      <alignment vertical="center" wrapText="1"/>
      <protection locked="0" hidden="1"/>
    </xf>
    <xf numFmtId="3" fontId="8" fillId="1" borderId="1" xfId="0" applyNumberFormat="1" applyFont="1" applyFill="1" applyBorder="1" applyAlignment="1" applyProtection="1">
      <alignment vertical="center" wrapText="1"/>
      <protection locked="0" hidden="1"/>
    </xf>
    <xf numFmtId="3" fontId="13" fillId="1" borderId="4" xfId="0" applyNumberFormat="1" applyFont="1" applyFill="1" applyBorder="1" applyAlignment="1">
      <alignment horizontal="center" vertical="center"/>
    </xf>
    <xf numFmtId="3" fontId="13" fillId="1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5" fillId="0" borderId="0" xfId="2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23" fillId="1" borderId="4" xfId="0" applyNumberFormat="1" applyFont="1" applyFill="1" applyBorder="1" applyAlignment="1">
      <alignment horizontal="right" vertical="center"/>
    </xf>
    <xf numFmtId="3" fontId="23" fillId="1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3" xfId="2" xr:uid="{F8C2B01E-0BF4-4A03-BBA4-D404BE528D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1152525</xdr:colOff>
      <xdr:row>3</xdr:row>
      <xdr:rowOff>80052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428749" cy="48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1"/>
  <sheetViews>
    <sheetView tabSelected="1" topLeftCell="A37" zoomScaleNormal="100" workbookViewId="0">
      <selection activeCell="S11" sqref="S11"/>
    </sheetView>
  </sheetViews>
  <sheetFormatPr defaultColWidth="9.140625" defaultRowHeight="9.75" x14ac:dyDescent="0.2"/>
  <cols>
    <col min="1" max="1" width="4.140625" style="2" customWidth="1"/>
    <col min="2" max="2" width="36.28515625" style="2" customWidth="1"/>
    <col min="3" max="3" width="7.28515625" style="2" customWidth="1"/>
    <col min="4" max="4" width="10.140625" style="2" customWidth="1"/>
    <col min="5" max="6" width="10.85546875" style="4" customWidth="1"/>
    <col min="7" max="7" width="10.85546875" style="2" customWidth="1"/>
    <col min="8" max="10" width="10.85546875" style="4" customWidth="1"/>
    <col min="11" max="11" width="27.28515625" style="4" customWidth="1"/>
    <col min="12" max="12" width="10.7109375" style="2" customWidth="1"/>
    <col min="13" max="16384" width="9.140625" style="2"/>
  </cols>
  <sheetData>
    <row r="1" spans="1:11" s="32" customFormat="1" ht="11.1" customHeight="1" x14ac:dyDescent="0.2">
      <c r="A1" s="27"/>
      <c r="B1" s="28"/>
      <c r="C1" s="29"/>
      <c r="D1" s="30"/>
      <c r="E1" s="31"/>
      <c r="F1" s="31"/>
      <c r="G1" s="30"/>
      <c r="H1" s="31"/>
      <c r="I1" s="31"/>
      <c r="J1" s="31"/>
      <c r="K1" s="31"/>
    </row>
    <row r="2" spans="1:11" s="32" customFormat="1" ht="11.1" customHeight="1" x14ac:dyDescent="0.2">
      <c r="A2" s="27"/>
      <c r="B2" s="28"/>
      <c r="C2" s="29"/>
      <c r="D2" s="33"/>
      <c r="E2" s="34"/>
      <c r="F2" s="34"/>
      <c r="G2" s="33"/>
      <c r="H2" s="34"/>
      <c r="I2" s="34"/>
      <c r="J2" s="34"/>
      <c r="K2" s="34"/>
    </row>
    <row r="3" spans="1:11" s="32" customFormat="1" ht="11.1" customHeight="1" x14ac:dyDescent="0.2">
      <c r="A3" s="35"/>
      <c r="C3" s="36"/>
      <c r="E3" s="37"/>
      <c r="F3" s="37"/>
      <c r="H3" s="37"/>
      <c r="I3" s="37"/>
      <c r="J3" s="37"/>
      <c r="K3" s="37"/>
    </row>
    <row r="4" spans="1:11" s="28" customFormat="1" ht="11.1" customHeight="1" x14ac:dyDescent="0.2">
      <c r="A4" s="27"/>
      <c r="C4" s="29"/>
      <c r="E4" s="38"/>
      <c r="F4" s="38"/>
      <c r="H4" s="38"/>
      <c r="I4" s="38"/>
      <c r="J4" s="38"/>
      <c r="K4" s="38"/>
    </row>
    <row r="5" spans="1:11" s="1" customFormat="1" ht="15.75" customHeight="1" x14ac:dyDescent="0.2">
      <c r="A5" s="143" t="s">
        <v>79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1" ht="12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s="1" customFormat="1" ht="132.75" customHeight="1" x14ac:dyDescent="0.2">
      <c r="A7" s="144" t="s">
        <v>84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</row>
    <row r="8" spans="1:11" s="1" customFormat="1" ht="11.25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26.25" customHeight="1" x14ac:dyDescent="0.2">
      <c r="A9" s="12"/>
      <c r="B9" s="12"/>
      <c r="C9" s="12"/>
      <c r="D9" s="93"/>
      <c r="E9" s="147" t="s">
        <v>75</v>
      </c>
      <c r="F9" s="147"/>
      <c r="G9" s="148" t="s">
        <v>80</v>
      </c>
      <c r="H9" s="149"/>
      <c r="I9" s="149"/>
      <c r="J9" s="150"/>
      <c r="K9" s="12"/>
    </row>
    <row r="10" spans="1:11" s="42" customFormat="1" ht="59.25" customHeight="1" x14ac:dyDescent="0.2">
      <c r="A10" s="41" t="s">
        <v>0</v>
      </c>
      <c r="B10" s="41" t="s">
        <v>26</v>
      </c>
      <c r="C10" s="41" t="s">
        <v>1</v>
      </c>
      <c r="D10" s="122" t="s">
        <v>2</v>
      </c>
      <c r="E10" s="121" t="s">
        <v>70</v>
      </c>
      <c r="F10" s="120" t="s">
        <v>71</v>
      </c>
      <c r="G10" s="130" t="s">
        <v>2</v>
      </c>
      <c r="H10" s="120" t="s">
        <v>83</v>
      </c>
      <c r="I10" s="120" t="s">
        <v>82</v>
      </c>
      <c r="J10" s="121" t="s">
        <v>81</v>
      </c>
      <c r="K10" s="123" t="s">
        <v>3</v>
      </c>
    </row>
    <row r="11" spans="1:11" s="45" customFormat="1" ht="12.75" customHeight="1" x14ac:dyDescent="0.2">
      <c r="A11" s="43">
        <v>1</v>
      </c>
      <c r="B11" s="43">
        <v>2</v>
      </c>
      <c r="C11" s="43">
        <v>3</v>
      </c>
      <c r="D11" s="111">
        <v>4</v>
      </c>
      <c r="E11" s="94">
        <v>5</v>
      </c>
      <c r="F11" s="44">
        <v>6</v>
      </c>
      <c r="G11" s="111">
        <v>7</v>
      </c>
      <c r="H11" s="94">
        <v>8</v>
      </c>
      <c r="I11" s="44">
        <v>9</v>
      </c>
      <c r="J11" s="44">
        <v>10</v>
      </c>
      <c r="K11" s="43">
        <v>11</v>
      </c>
    </row>
    <row r="12" spans="1:11" s="11" customFormat="1" ht="15" customHeight="1" x14ac:dyDescent="0.2">
      <c r="A12" s="46" t="s">
        <v>4</v>
      </c>
      <c r="B12" s="145" t="s">
        <v>5</v>
      </c>
      <c r="C12" s="145"/>
      <c r="D12" s="95"/>
      <c r="E12" s="95"/>
      <c r="F12" s="47"/>
      <c r="G12" s="95"/>
      <c r="H12" s="95"/>
      <c r="I12" s="47"/>
      <c r="J12" s="47"/>
      <c r="K12" s="22"/>
    </row>
    <row r="13" spans="1:11" s="51" customFormat="1" ht="23.25" customHeight="1" x14ac:dyDescent="0.2">
      <c r="A13" s="48">
        <v>1</v>
      </c>
      <c r="B13" s="49" t="s">
        <v>62</v>
      </c>
      <c r="C13" s="48" t="s">
        <v>6</v>
      </c>
      <c r="D13" s="112">
        <v>1</v>
      </c>
      <c r="E13" s="96">
        <v>39816.839999999997</v>
      </c>
      <c r="F13" s="50">
        <f>E13*D13</f>
        <v>39816.839999999997</v>
      </c>
      <c r="G13" s="112">
        <v>1</v>
      </c>
      <c r="H13" s="96">
        <v>39816.839999999997</v>
      </c>
      <c r="I13" s="50">
        <f>H13*G13</f>
        <v>39816.839999999997</v>
      </c>
      <c r="J13" s="50">
        <f>I13*100/F13</f>
        <v>100</v>
      </c>
      <c r="K13" s="49" t="s">
        <v>60</v>
      </c>
    </row>
    <row r="14" spans="1:11" s="51" customFormat="1" ht="21" customHeight="1" x14ac:dyDescent="0.2">
      <c r="A14" s="48">
        <v>2</v>
      </c>
      <c r="B14" s="49" t="s">
        <v>59</v>
      </c>
      <c r="C14" s="48" t="s">
        <v>6</v>
      </c>
      <c r="D14" s="112">
        <v>1</v>
      </c>
      <c r="E14" s="96">
        <v>264118</v>
      </c>
      <c r="F14" s="50">
        <f t="shared" ref="F14:F15" si="0">E14*D14</f>
        <v>264118</v>
      </c>
      <c r="G14" s="112">
        <v>1</v>
      </c>
      <c r="H14" s="96">
        <v>264118</v>
      </c>
      <c r="I14" s="50">
        <f t="shared" ref="I14:I15" si="1">H14*G14</f>
        <v>264118</v>
      </c>
      <c r="J14" s="50">
        <f t="shared" ref="J14:J48" si="2">I14*100/F14</f>
        <v>100</v>
      </c>
      <c r="K14" s="49" t="s">
        <v>60</v>
      </c>
    </row>
    <row r="15" spans="1:11" s="51" customFormat="1" ht="21" customHeight="1" x14ac:dyDescent="0.2">
      <c r="A15" s="48">
        <v>3</v>
      </c>
      <c r="B15" s="49" t="s">
        <v>61</v>
      </c>
      <c r="C15" s="48" t="s">
        <v>6</v>
      </c>
      <c r="D15" s="112">
        <v>1</v>
      </c>
      <c r="E15" s="96">
        <v>45127.75</v>
      </c>
      <c r="F15" s="50">
        <f t="shared" si="0"/>
        <v>45127.75</v>
      </c>
      <c r="G15" s="112">
        <v>1</v>
      </c>
      <c r="H15" s="96">
        <v>45127.75</v>
      </c>
      <c r="I15" s="50">
        <f t="shared" si="1"/>
        <v>45127.75</v>
      </c>
      <c r="J15" s="50">
        <f t="shared" si="2"/>
        <v>100</v>
      </c>
      <c r="K15" s="49" t="s">
        <v>60</v>
      </c>
    </row>
    <row r="16" spans="1:11" s="54" customFormat="1" ht="15" customHeight="1" x14ac:dyDescent="0.2">
      <c r="A16" s="146" t="s">
        <v>8</v>
      </c>
      <c r="B16" s="146"/>
      <c r="C16" s="146"/>
      <c r="D16" s="97"/>
      <c r="E16" s="97"/>
      <c r="F16" s="52">
        <f>SUM(F13:F15)</f>
        <v>349062.58999999997</v>
      </c>
      <c r="G16" s="97"/>
      <c r="H16" s="138"/>
      <c r="I16" s="139">
        <f>SUM(I13:I15)</f>
        <v>349062.58999999997</v>
      </c>
      <c r="J16" s="128">
        <f t="shared" si="2"/>
        <v>100.00000000000001</v>
      </c>
      <c r="K16" s="53"/>
    </row>
    <row r="17" spans="1:12" s="51" customFormat="1" ht="13.5" customHeight="1" x14ac:dyDescent="0.2">
      <c r="A17" s="55"/>
      <c r="B17" s="56"/>
      <c r="C17" s="55"/>
      <c r="D17" s="113"/>
      <c r="E17" s="98"/>
      <c r="F17" s="57"/>
      <c r="G17" s="113"/>
      <c r="H17" s="98"/>
      <c r="I17" s="57"/>
      <c r="J17" s="50"/>
      <c r="K17" s="56"/>
    </row>
    <row r="18" spans="1:12" s="11" customFormat="1" ht="15" customHeight="1" x14ac:dyDescent="0.2">
      <c r="A18" s="58" t="s">
        <v>9</v>
      </c>
      <c r="B18" s="59" t="s">
        <v>10</v>
      </c>
      <c r="C18" s="59"/>
      <c r="D18" s="114"/>
      <c r="E18" s="99"/>
      <c r="F18" s="52"/>
      <c r="G18" s="114"/>
      <c r="H18" s="132"/>
      <c r="I18" s="131"/>
      <c r="J18" s="127"/>
      <c r="K18" s="60"/>
    </row>
    <row r="19" spans="1:12" s="51" customFormat="1" ht="21" customHeight="1" x14ac:dyDescent="0.2">
      <c r="A19" s="61">
        <v>1</v>
      </c>
      <c r="B19" s="49" t="s">
        <v>39</v>
      </c>
      <c r="C19" s="48" t="s">
        <v>6</v>
      </c>
      <c r="D19" s="112">
        <v>40</v>
      </c>
      <c r="E19" s="96">
        <v>583.98</v>
      </c>
      <c r="F19" s="50">
        <f>E19*D19</f>
        <v>23359.200000000001</v>
      </c>
      <c r="G19" s="112">
        <v>40</v>
      </c>
      <c r="H19" s="96">
        <v>583.98</v>
      </c>
      <c r="I19" s="50">
        <v>23400</v>
      </c>
      <c r="J19" s="50">
        <f t="shared" si="2"/>
        <v>100.17466351587383</v>
      </c>
      <c r="K19" s="49" t="s">
        <v>30</v>
      </c>
      <c r="L19" s="62"/>
    </row>
    <row r="20" spans="1:12" s="51" customFormat="1" ht="21" customHeight="1" x14ac:dyDescent="0.2">
      <c r="A20" s="61">
        <v>2</v>
      </c>
      <c r="B20" s="49" t="s">
        <v>65</v>
      </c>
      <c r="C20" s="48" t="s">
        <v>6</v>
      </c>
      <c r="D20" s="112">
        <v>10</v>
      </c>
      <c r="E20" s="96">
        <v>637.07000000000005</v>
      </c>
      <c r="F20" s="50">
        <f t="shared" ref="F20:F26" si="3">E20*D20</f>
        <v>6370.7000000000007</v>
      </c>
      <c r="G20" s="112">
        <v>10</v>
      </c>
      <c r="H20" s="96">
        <v>637.07000000000005</v>
      </c>
      <c r="I20" s="50">
        <v>6200</v>
      </c>
      <c r="J20" s="50">
        <f t="shared" si="2"/>
        <v>97.32054562292997</v>
      </c>
      <c r="K20" s="49" t="s">
        <v>30</v>
      </c>
      <c r="L20" s="62"/>
    </row>
    <row r="21" spans="1:12" s="51" customFormat="1" ht="21" customHeight="1" x14ac:dyDescent="0.2">
      <c r="A21" s="61">
        <v>3</v>
      </c>
      <c r="B21" s="49" t="s">
        <v>40</v>
      </c>
      <c r="C21" s="48" t="s">
        <v>6</v>
      </c>
      <c r="D21" s="112">
        <v>150</v>
      </c>
      <c r="E21" s="96">
        <v>23.89</v>
      </c>
      <c r="F21" s="50">
        <f t="shared" si="3"/>
        <v>3583.5</v>
      </c>
      <c r="G21" s="112">
        <v>150</v>
      </c>
      <c r="H21" s="96">
        <v>23.89</v>
      </c>
      <c r="I21" s="50">
        <v>3690</v>
      </c>
      <c r="J21" s="50">
        <f t="shared" si="2"/>
        <v>102.97195479280033</v>
      </c>
      <c r="K21" s="49" t="s">
        <v>33</v>
      </c>
      <c r="L21" s="62"/>
    </row>
    <row r="22" spans="1:12" s="51" customFormat="1" ht="21" customHeight="1" x14ac:dyDescent="0.2">
      <c r="A22" s="61">
        <v>4</v>
      </c>
      <c r="B22" s="49" t="s">
        <v>54</v>
      </c>
      <c r="C22" s="48" t="s">
        <v>20</v>
      </c>
      <c r="D22" s="112">
        <v>100</v>
      </c>
      <c r="E22" s="96">
        <v>23.89</v>
      </c>
      <c r="F22" s="50">
        <f t="shared" si="3"/>
        <v>2389</v>
      </c>
      <c r="G22" s="112">
        <v>100</v>
      </c>
      <c r="H22" s="96">
        <v>23.89</v>
      </c>
      <c r="I22" s="50">
        <v>2460</v>
      </c>
      <c r="J22" s="50">
        <f t="shared" si="2"/>
        <v>102.97195479280033</v>
      </c>
      <c r="K22" s="49" t="s">
        <v>33</v>
      </c>
    </row>
    <row r="23" spans="1:12" s="51" customFormat="1" ht="21" customHeight="1" x14ac:dyDescent="0.2">
      <c r="A23" s="61">
        <v>5</v>
      </c>
      <c r="B23" s="49" t="s">
        <v>55</v>
      </c>
      <c r="C23" s="48" t="s">
        <v>20</v>
      </c>
      <c r="D23" s="112">
        <v>100</v>
      </c>
      <c r="E23" s="96">
        <v>23.89</v>
      </c>
      <c r="F23" s="50">
        <f t="shared" si="3"/>
        <v>2389</v>
      </c>
      <c r="G23" s="112">
        <v>100</v>
      </c>
      <c r="H23" s="96">
        <v>23.89</v>
      </c>
      <c r="I23" s="50">
        <v>2460</v>
      </c>
      <c r="J23" s="50">
        <f t="shared" si="2"/>
        <v>102.97195479280033</v>
      </c>
      <c r="K23" s="49" t="s">
        <v>33</v>
      </c>
    </row>
    <row r="24" spans="1:12" s="51" customFormat="1" ht="21" customHeight="1" x14ac:dyDescent="0.2">
      <c r="A24" s="61">
        <v>6</v>
      </c>
      <c r="B24" s="49" t="s">
        <v>72</v>
      </c>
      <c r="C24" s="48" t="s">
        <v>20</v>
      </c>
      <c r="D24" s="112">
        <v>50</v>
      </c>
      <c r="E24" s="96">
        <v>34.51</v>
      </c>
      <c r="F24" s="50">
        <f t="shared" si="3"/>
        <v>1725.5</v>
      </c>
      <c r="G24" s="112">
        <v>50</v>
      </c>
      <c r="H24" s="96">
        <v>34.51</v>
      </c>
      <c r="I24" s="50">
        <v>1450</v>
      </c>
      <c r="J24" s="50">
        <f t="shared" si="2"/>
        <v>84.033613445378151</v>
      </c>
      <c r="K24" s="49" t="s">
        <v>33</v>
      </c>
    </row>
    <row r="25" spans="1:12" s="51" customFormat="1" ht="21" customHeight="1" x14ac:dyDescent="0.2">
      <c r="A25" s="61">
        <v>7</v>
      </c>
      <c r="B25" s="49" t="s">
        <v>63</v>
      </c>
      <c r="C25" s="48" t="s">
        <v>20</v>
      </c>
      <c r="D25" s="112">
        <v>2</v>
      </c>
      <c r="E25" s="96">
        <v>22244.35</v>
      </c>
      <c r="F25" s="50">
        <f t="shared" si="3"/>
        <v>44488.7</v>
      </c>
      <c r="G25" s="112">
        <v>2</v>
      </c>
      <c r="H25" s="96">
        <v>22244.35</v>
      </c>
      <c r="I25" s="50">
        <f t="shared" ref="I25:I26" si="4">H25*G25</f>
        <v>44488.7</v>
      </c>
      <c r="J25" s="50">
        <f t="shared" si="2"/>
        <v>100</v>
      </c>
      <c r="K25" s="49" t="s">
        <v>60</v>
      </c>
    </row>
    <row r="26" spans="1:12" s="51" customFormat="1" ht="21" customHeight="1" x14ac:dyDescent="0.2">
      <c r="A26" s="61">
        <v>8</v>
      </c>
      <c r="B26" s="49" t="s">
        <v>64</v>
      </c>
      <c r="C26" s="48" t="s">
        <v>20</v>
      </c>
      <c r="D26" s="112">
        <v>61</v>
      </c>
      <c r="E26" s="96">
        <v>503.07</v>
      </c>
      <c r="F26" s="50">
        <f t="shared" si="3"/>
        <v>30687.27</v>
      </c>
      <c r="G26" s="112">
        <v>61</v>
      </c>
      <c r="H26" s="96">
        <v>503.07</v>
      </c>
      <c r="I26" s="50">
        <f t="shared" si="4"/>
        <v>30687.27</v>
      </c>
      <c r="J26" s="50">
        <f t="shared" si="2"/>
        <v>100</v>
      </c>
      <c r="K26" s="49" t="s">
        <v>60</v>
      </c>
    </row>
    <row r="27" spans="1:12" s="51" customFormat="1" ht="19.5" customHeight="1" x14ac:dyDescent="0.2">
      <c r="A27" s="61">
        <v>9</v>
      </c>
      <c r="B27" s="49" t="s">
        <v>48</v>
      </c>
      <c r="C27" s="48" t="s">
        <v>7</v>
      </c>
      <c r="D27" s="112"/>
      <c r="E27" s="96">
        <v>6700</v>
      </c>
      <c r="F27" s="96">
        <v>6700</v>
      </c>
      <c r="G27" s="112"/>
      <c r="H27" s="96">
        <v>6613</v>
      </c>
      <c r="I27" s="96">
        <v>6613</v>
      </c>
      <c r="J27" s="50">
        <f t="shared" si="2"/>
        <v>98.701492537313428</v>
      </c>
      <c r="K27" s="49" t="s">
        <v>36</v>
      </c>
      <c r="L27" s="63"/>
    </row>
    <row r="28" spans="1:12" s="51" customFormat="1" ht="18.75" customHeight="1" x14ac:dyDescent="0.2">
      <c r="A28" s="61">
        <v>10</v>
      </c>
      <c r="B28" s="49" t="s">
        <v>41</v>
      </c>
      <c r="C28" s="48" t="s">
        <v>7</v>
      </c>
      <c r="D28" s="112"/>
      <c r="E28" s="96">
        <v>2650</v>
      </c>
      <c r="F28" s="96">
        <v>2650</v>
      </c>
      <c r="G28" s="112"/>
      <c r="H28" s="96">
        <v>0</v>
      </c>
      <c r="I28" s="96">
        <v>0</v>
      </c>
      <c r="J28" s="50">
        <f t="shared" si="2"/>
        <v>0</v>
      </c>
      <c r="K28" s="49" t="s">
        <v>34</v>
      </c>
    </row>
    <row r="29" spans="1:12" s="51" customFormat="1" ht="22.5" customHeight="1" x14ac:dyDescent="0.2">
      <c r="A29" s="61">
        <v>11</v>
      </c>
      <c r="B29" s="49" t="s">
        <v>44</v>
      </c>
      <c r="C29" s="48" t="s">
        <v>6</v>
      </c>
      <c r="D29" s="112">
        <v>1</v>
      </c>
      <c r="E29" s="96">
        <v>610.52</v>
      </c>
      <c r="F29" s="50">
        <f t="shared" ref="F29:F36" si="5">E29*D29</f>
        <v>610.52</v>
      </c>
      <c r="G29" s="112">
        <v>1</v>
      </c>
      <c r="H29" s="96">
        <v>701.68</v>
      </c>
      <c r="I29" s="50">
        <f t="shared" ref="I29:I34" si="6">H29*G29</f>
        <v>701.68</v>
      </c>
      <c r="J29" s="50">
        <f t="shared" si="2"/>
        <v>114.93153377448732</v>
      </c>
      <c r="K29" s="49" t="s">
        <v>45</v>
      </c>
    </row>
    <row r="30" spans="1:12" s="51" customFormat="1" ht="24" customHeight="1" x14ac:dyDescent="0.2">
      <c r="A30" s="61">
        <v>12</v>
      </c>
      <c r="B30" s="49" t="s">
        <v>27</v>
      </c>
      <c r="C30" s="48" t="s">
        <v>6</v>
      </c>
      <c r="D30" s="112">
        <v>2</v>
      </c>
      <c r="E30" s="96">
        <v>663.62</v>
      </c>
      <c r="F30" s="50">
        <f t="shared" si="5"/>
        <v>1327.24</v>
      </c>
      <c r="G30" s="112">
        <v>2</v>
      </c>
      <c r="H30" s="96">
        <v>749.92</v>
      </c>
      <c r="I30" s="50">
        <f t="shared" si="6"/>
        <v>1499.84</v>
      </c>
      <c r="J30" s="50">
        <f t="shared" si="2"/>
        <v>113.00443024622525</v>
      </c>
      <c r="K30" s="49" t="s">
        <v>37</v>
      </c>
    </row>
    <row r="31" spans="1:12" s="51" customFormat="1" ht="18.75" customHeight="1" x14ac:dyDescent="0.2">
      <c r="A31" s="61">
        <v>13</v>
      </c>
      <c r="B31" s="49" t="s">
        <v>56</v>
      </c>
      <c r="C31" s="48" t="s">
        <v>20</v>
      </c>
      <c r="D31" s="112">
        <v>1</v>
      </c>
      <c r="E31" s="96">
        <v>663.61</v>
      </c>
      <c r="F31" s="50">
        <f t="shared" si="5"/>
        <v>663.61</v>
      </c>
      <c r="G31" s="112">
        <v>1</v>
      </c>
      <c r="H31" s="96">
        <v>682.5</v>
      </c>
      <c r="I31" s="50">
        <f t="shared" si="6"/>
        <v>682.5</v>
      </c>
      <c r="J31" s="50">
        <f t="shared" si="2"/>
        <v>102.8465514383448</v>
      </c>
      <c r="K31" s="49" t="s">
        <v>38</v>
      </c>
    </row>
    <row r="32" spans="1:12" s="51" customFormat="1" ht="24" customHeight="1" x14ac:dyDescent="0.2">
      <c r="A32" s="61">
        <v>14</v>
      </c>
      <c r="B32" s="49" t="s">
        <v>28</v>
      </c>
      <c r="C32" s="48" t="s">
        <v>7</v>
      </c>
      <c r="D32" s="112">
        <v>1</v>
      </c>
      <c r="E32" s="96">
        <v>5308.91</v>
      </c>
      <c r="F32" s="50">
        <f t="shared" si="5"/>
        <v>5308.91</v>
      </c>
      <c r="G32" s="112">
        <v>1</v>
      </c>
      <c r="H32" s="96">
        <v>5294.61</v>
      </c>
      <c r="I32" s="50">
        <f t="shared" si="6"/>
        <v>5294.61</v>
      </c>
      <c r="J32" s="50">
        <f t="shared" si="2"/>
        <v>99.730641506448592</v>
      </c>
      <c r="K32" s="49" t="s">
        <v>31</v>
      </c>
    </row>
    <row r="33" spans="1:12" s="51" customFormat="1" ht="19.5" customHeight="1" x14ac:dyDescent="0.2">
      <c r="A33" s="61">
        <v>15</v>
      </c>
      <c r="B33" s="49" t="s">
        <v>11</v>
      </c>
      <c r="C33" s="48" t="s">
        <v>7</v>
      </c>
      <c r="D33" s="112">
        <v>1</v>
      </c>
      <c r="E33" s="96">
        <v>42000</v>
      </c>
      <c r="F33" s="50">
        <f t="shared" si="5"/>
        <v>42000</v>
      </c>
      <c r="G33" s="112">
        <v>1</v>
      </c>
      <c r="H33" s="96">
        <v>42000</v>
      </c>
      <c r="I33" s="50">
        <v>41548.76</v>
      </c>
      <c r="J33" s="50">
        <f t="shared" si="2"/>
        <v>98.925619047619051</v>
      </c>
      <c r="K33" s="49" t="s">
        <v>29</v>
      </c>
      <c r="L33" s="64"/>
    </row>
    <row r="34" spans="1:12" s="51" customFormat="1" ht="19.5" customHeight="1" x14ac:dyDescent="0.2">
      <c r="A34" s="61">
        <v>16</v>
      </c>
      <c r="B34" s="49" t="s">
        <v>52</v>
      </c>
      <c r="C34" s="48" t="s">
        <v>7</v>
      </c>
      <c r="D34" s="112">
        <v>1</v>
      </c>
      <c r="E34" s="96">
        <v>2650</v>
      </c>
      <c r="F34" s="50">
        <f t="shared" si="5"/>
        <v>2650</v>
      </c>
      <c r="G34" s="112">
        <v>1</v>
      </c>
      <c r="H34" s="96">
        <v>2945.86</v>
      </c>
      <c r="I34" s="50">
        <f t="shared" si="6"/>
        <v>2945.86</v>
      </c>
      <c r="J34" s="50">
        <f t="shared" si="2"/>
        <v>111.16452830188679</v>
      </c>
      <c r="K34" s="49" t="s">
        <v>29</v>
      </c>
      <c r="L34" s="64"/>
    </row>
    <row r="35" spans="1:12" s="51" customFormat="1" ht="19.5" customHeight="1" x14ac:dyDescent="0.2">
      <c r="A35" s="61">
        <v>17</v>
      </c>
      <c r="B35" s="49" t="s">
        <v>57</v>
      </c>
      <c r="C35" s="48" t="s">
        <v>20</v>
      </c>
      <c r="D35" s="112">
        <v>5</v>
      </c>
      <c r="E35" s="96">
        <v>145</v>
      </c>
      <c r="F35" s="50">
        <f t="shared" si="5"/>
        <v>725</v>
      </c>
      <c r="G35" s="112">
        <v>5</v>
      </c>
      <c r="H35" s="96">
        <v>145</v>
      </c>
      <c r="I35" s="50">
        <v>710.13</v>
      </c>
      <c r="J35" s="50">
        <f t="shared" si="2"/>
        <v>97.948965517241376</v>
      </c>
      <c r="K35" s="49" t="s">
        <v>33</v>
      </c>
      <c r="L35" s="64"/>
    </row>
    <row r="36" spans="1:12" s="51" customFormat="1" ht="19.5" customHeight="1" x14ac:dyDescent="0.2">
      <c r="A36" s="61">
        <v>18</v>
      </c>
      <c r="B36" s="49" t="s">
        <v>66</v>
      </c>
      <c r="C36" s="48" t="s">
        <v>7</v>
      </c>
      <c r="D36" s="112">
        <v>3</v>
      </c>
      <c r="E36" s="96">
        <v>2654.46</v>
      </c>
      <c r="F36" s="50">
        <f t="shared" si="5"/>
        <v>7963.38</v>
      </c>
      <c r="G36" s="112">
        <v>3</v>
      </c>
      <c r="H36" s="96">
        <v>2654.46</v>
      </c>
      <c r="I36" s="50">
        <v>7920.63</v>
      </c>
      <c r="J36" s="50">
        <f t="shared" si="2"/>
        <v>99.463167649917494</v>
      </c>
      <c r="K36" s="49" t="s">
        <v>67</v>
      </c>
      <c r="L36" s="125"/>
    </row>
    <row r="37" spans="1:12" s="54" customFormat="1" ht="15" customHeight="1" x14ac:dyDescent="0.2">
      <c r="A37" s="146" t="s">
        <v>12</v>
      </c>
      <c r="B37" s="146"/>
      <c r="C37" s="146"/>
      <c r="D37" s="97"/>
      <c r="E37" s="97"/>
      <c r="F37" s="52">
        <f>SUM(F19:F36)</f>
        <v>185591.53000000003</v>
      </c>
      <c r="G37" s="97"/>
      <c r="H37" s="138"/>
      <c r="I37" s="139">
        <f>SUM(I19:I36)</f>
        <v>182752.97999999998</v>
      </c>
      <c r="J37" s="129">
        <f t="shared" si="2"/>
        <v>98.470539038069234</v>
      </c>
      <c r="K37" s="65"/>
    </row>
    <row r="38" spans="1:12" s="51" customFormat="1" ht="14.25" customHeight="1" x14ac:dyDescent="0.2">
      <c r="A38" s="66"/>
      <c r="B38" s="66"/>
      <c r="C38" s="66"/>
      <c r="D38" s="100"/>
      <c r="E38" s="100"/>
      <c r="F38" s="67"/>
      <c r="G38" s="100"/>
      <c r="H38" s="100"/>
      <c r="I38" s="67"/>
      <c r="J38" s="50"/>
      <c r="K38" s="56"/>
    </row>
    <row r="39" spans="1:12" s="7" customFormat="1" ht="15" customHeight="1" x14ac:dyDescent="0.2">
      <c r="A39" s="58" t="s">
        <v>13</v>
      </c>
      <c r="B39" s="142" t="s">
        <v>14</v>
      </c>
      <c r="C39" s="142"/>
      <c r="D39" s="114"/>
      <c r="E39" s="99"/>
      <c r="F39" s="52"/>
      <c r="G39" s="114"/>
      <c r="H39" s="132"/>
      <c r="I39" s="131"/>
      <c r="J39" s="127"/>
      <c r="K39" s="19"/>
    </row>
    <row r="40" spans="1:12" s="1" customFormat="1" ht="25.5" customHeight="1" x14ac:dyDescent="0.2">
      <c r="A40" s="48">
        <v>1</v>
      </c>
      <c r="B40" s="49" t="s">
        <v>53</v>
      </c>
      <c r="C40" s="48" t="s">
        <v>7</v>
      </c>
      <c r="D40" s="112">
        <v>1</v>
      </c>
      <c r="E40" s="96">
        <v>13272</v>
      </c>
      <c r="F40" s="50">
        <f>E40*D40</f>
        <v>13272</v>
      </c>
      <c r="G40" s="112">
        <v>1</v>
      </c>
      <c r="H40" s="96">
        <v>13712.84</v>
      </c>
      <c r="I40" s="50">
        <f>H40*G40</f>
        <v>13712.84</v>
      </c>
      <c r="J40" s="50">
        <f t="shared" si="2"/>
        <v>103.32157926461724</v>
      </c>
      <c r="K40" s="49" t="s">
        <v>32</v>
      </c>
      <c r="L40" s="124"/>
    </row>
    <row r="41" spans="1:12" s="1" customFormat="1" ht="21" customHeight="1" x14ac:dyDescent="0.2">
      <c r="A41" s="48">
        <v>2</v>
      </c>
      <c r="B41" s="49" t="s">
        <v>46</v>
      </c>
      <c r="C41" s="48" t="s">
        <v>7</v>
      </c>
      <c r="D41" s="112">
        <v>1</v>
      </c>
      <c r="E41" s="96">
        <v>2654.46</v>
      </c>
      <c r="F41" s="50">
        <f t="shared" ref="F41:F43" si="7">E41*D41</f>
        <v>2654.46</v>
      </c>
      <c r="G41" s="112">
        <v>1</v>
      </c>
      <c r="H41" s="96">
        <v>0</v>
      </c>
      <c r="I41" s="50">
        <f t="shared" ref="I41:I43" si="8">H41*G41</f>
        <v>0</v>
      </c>
      <c r="J41" s="50">
        <f t="shared" si="2"/>
        <v>0</v>
      </c>
      <c r="K41" s="49" t="s">
        <v>47</v>
      </c>
    </row>
    <row r="42" spans="1:12" s="1" customFormat="1" ht="21" customHeight="1" x14ac:dyDescent="0.2">
      <c r="A42" s="48">
        <v>3</v>
      </c>
      <c r="B42" s="49" t="s">
        <v>58</v>
      </c>
      <c r="C42" s="48" t="s">
        <v>7</v>
      </c>
      <c r="D42" s="112">
        <v>1</v>
      </c>
      <c r="E42" s="96">
        <v>2132</v>
      </c>
      <c r="F42" s="50">
        <f t="shared" si="7"/>
        <v>2132</v>
      </c>
      <c r="G42" s="112">
        <v>1</v>
      </c>
      <c r="H42" s="96">
        <v>2132</v>
      </c>
      <c r="I42" s="50">
        <f t="shared" si="8"/>
        <v>2132</v>
      </c>
      <c r="J42" s="50">
        <f t="shared" si="2"/>
        <v>100</v>
      </c>
      <c r="K42" s="49" t="s">
        <v>43</v>
      </c>
    </row>
    <row r="43" spans="1:12" s="1" customFormat="1" ht="21" customHeight="1" x14ac:dyDescent="0.2">
      <c r="A43" s="48">
        <v>4</v>
      </c>
      <c r="B43" s="49" t="s">
        <v>49</v>
      </c>
      <c r="C43" s="48" t="s">
        <v>7</v>
      </c>
      <c r="D43" s="112">
        <v>1</v>
      </c>
      <c r="E43" s="96">
        <v>2415</v>
      </c>
      <c r="F43" s="50">
        <f t="shared" si="7"/>
        <v>2415</v>
      </c>
      <c r="G43" s="112">
        <v>1</v>
      </c>
      <c r="H43" s="96">
        <v>2413</v>
      </c>
      <c r="I43" s="50">
        <f t="shared" si="8"/>
        <v>2413</v>
      </c>
      <c r="J43" s="50">
        <f t="shared" si="2"/>
        <v>99.917184265010349</v>
      </c>
      <c r="K43" s="49" t="s">
        <v>43</v>
      </c>
    </row>
    <row r="44" spans="1:12" s="7" customFormat="1" ht="15" customHeight="1" x14ac:dyDescent="0.2">
      <c r="A44" s="157" t="s">
        <v>15</v>
      </c>
      <c r="B44" s="157"/>
      <c r="C44" s="157"/>
      <c r="D44" s="101"/>
      <c r="E44" s="101"/>
      <c r="F44" s="68">
        <f>SUM(F40:F43)</f>
        <v>20473.46</v>
      </c>
      <c r="G44" s="101"/>
      <c r="H44" s="137"/>
      <c r="I44" s="23">
        <f>SUM(I40:I43)</f>
        <v>18257.84</v>
      </c>
      <c r="J44" s="129">
        <f t="shared" si="2"/>
        <v>89.178087143062285</v>
      </c>
      <c r="K44" s="18"/>
    </row>
    <row r="45" spans="1:12" s="6" customFormat="1" ht="14.25" customHeight="1" x14ac:dyDescent="0.2">
      <c r="A45" s="69"/>
      <c r="B45" s="69"/>
      <c r="C45" s="69"/>
      <c r="D45" s="102"/>
      <c r="E45" s="102"/>
      <c r="F45" s="70"/>
      <c r="G45" s="102"/>
      <c r="H45" s="133"/>
      <c r="I45" s="134"/>
      <c r="J45" s="50"/>
      <c r="K45" s="20"/>
    </row>
    <row r="46" spans="1:12" s="11" customFormat="1" ht="15" customHeight="1" x14ac:dyDescent="0.2">
      <c r="A46" s="10" t="s">
        <v>21</v>
      </c>
      <c r="B46" s="21" t="s">
        <v>22</v>
      </c>
      <c r="C46" s="21"/>
      <c r="D46" s="115"/>
      <c r="E46" s="103"/>
      <c r="F46" s="23"/>
      <c r="G46" s="115"/>
      <c r="H46" s="103"/>
      <c r="I46" s="23"/>
      <c r="J46" s="127"/>
      <c r="K46" s="22"/>
    </row>
    <row r="47" spans="1:12" s="51" customFormat="1" ht="15" customHeight="1" x14ac:dyDescent="0.2">
      <c r="A47" s="71">
        <v>1</v>
      </c>
      <c r="B47" s="72" t="s">
        <v>25</v>
      </c>
      <c r="C47" s="72"/>
      <c r="D47" s="116"/>
      <c r="E47" s="104"/>
      <c r="F47" s="73">
        <v>6636</v>
      </c>
      <c r="G47" s="116"/>
      <c r="H47" s="104"/>
      <c r="I47" s="73">
        <v>5721.6</v>
      </c>
      <c r="J47" s="50">
        <f t="shared" si="2"/>
        <v>86.220614828209762</v>
      </c>
      <c r="K47" s="74"/>
    </row>
    <row r="48" spans="1:12" s="54" customFormat="1" ht="15" customHeight="1" x14ac:dyDescent="0.2">
      <c r="A48" s="75"/>
      <c r="B48" s="75"/>
      <c r="C48" s="75"/>
      <c r="D48" s="117"/>
      <c r="E48" s="105" t="s">
        <v>23</v>
      </c>
      <c r="F48" s="76">
        <f>SUM(F47)</f>
        <v>6636</v>
      </c>
      <c r="G48" s="117"/>
      <c r="H48" s="105" t="s">
        <v>23</v>
      </c>
      <c r="I48" s="76">
        <f>SUM(I47)</f>
        <v>5721.6</v>
      </c>
      <c r="J48" s="129">
        <f t="shared" si="2"/>
        <v>86.220614828209762</v>
      </c>
      <c r="K48" s="75"/>
    </row>
    <row r="49" spans="1:11" s="51" customFormat="1" ht="5.25" customHeight="1" x14ac:dyDescent="0.2">
      <c r="A49" s="77"/>
      <c r="B49" s="77"/>
      <c r="C49" s="77"/>
      <c r="D49" s="118"/>
      <c r="E49" s="106"/>
      <c r="F49" s="78"/>
      <c r="G49" s="118"/>
      <c r="H49" s="135"/>
      <c r="I49" s="136"/>
      <c r="J49" s="78"/>
      <c r="K49" s="79"/>
    </row>
    <row r="50" spans="1:11" s="51" customFormat="1" ht="5.25" customHeight="1" x14ac:dyDescent="0.2">
      <c r="A50" s="77"/>
      <c r="B50" s="77"/>
      <c r="C50" s="77"/>
      <c r="D50" s="118"/>
      <c r="E50" s="106"/>
      <c r="F50" s="78"/>
      <c r="G50" s="118"/>
      <c r="H50" s="135"/>
      <c r="I50" s="136"/>
      <c r="J50" s="78"/>
      <c r="K50" s="79"/>
    </row>
    <row r="51" spans="1:11" s="11" customFormat="1" ht="15" customHeight="1" x14ac:dyDescent="0.2">
      <c r="A51" s="158" t="s">
        <v>24</v>
      </c>
      <c r="B51" s="158"/>
      <c r="C51" s="158"/>
      <c r="D51" s="101"/>
      <c r="E51" s="101"/>
      <c r="F51" s="68">
        <f>SUM(F16+F37+F44+F48)</f>
        <v>561763.57999999996</v>
      </c>
      <c r="G51" s="101"/>
      <c r="H51" s="137"/>
      <c r="I51" s="23">
        <f>SUM(I16+I37+I44+I48)</f>
        <v>555795.00999999989</v>
      </c>
      <c r="J51" s="68"/>
      <c r="K51" s="22"/>
    </row>
    <row r="52" spans="1:11" s="1" customFormat="1" ht="15.75" customHeight="1" x14ac:dyDescent="0.2">
      <c r="A52" s="80"/>
      <c r="B52" s="81"/>
      <c r="C52" s="82"/>
      <c r="D52" s="119"/>
      <c r="E52" s="107"/>
      <c r="F52" s="83"/>
      <c r="G52" s="119"/>
      <c r="H52" s="107"/>
      <c r="I52" s="83"/>
      <c r="J52" s="83"/>
      <c r="K52" s="24"/>
    </row>
    <row r="53" spans="1:11" s="1" customFormat="1" ht="14.25" customHeight="1" x14ac:dyDescent="0.2">
      <c r="A53" s="80"/>
      <c r="B53" s="81"/>
      <c r="C53" s="82"/>
      <c r="D53" s="119"/>
      <c r="E53" s="107"/>
      <c r="F53" s="83"/>
      <c r="G53" s="119"/>
      <c r="H53" s="107"/>
      <c r="I53" s="83"/>
      <c r="J53" s="83"/>
      <c r="K53" s="24"/>
    </row>
    <row r="54" spans="1:11" s="1" customFormat="1" ht="23.25" customHeight="1" x14ac:dyDescent="0.2">
      <c r="A54" s="84" t="s">
        <v>16</v>
      </c>
      <c r="B54" s="159" t="s">
        <v>17</v>
      </c>
      <c r="C54" s="159"/>
      <c r="D54" s="110"/>
      <c r="E54" s="140" t="s">
        <v>73</v>
      </c>
      <c r="F54" s="141"/>
      <c r="G54" s="110"/>
      <c r="H54" s="140" t="s">
        <v>73</v>
      </c>
      <c r="I54" s="141"/>
      <c r="J54" s="85"/>
      <c r="K54" s="25"/>
    </row>
    <row r="55" spans="1:11" s="1" customFormat="1" ht="21" customHeight="1" x14ac:dyDescent="0.2">
      <c r="A55" s="86" t="s">
        <v>18</v>
      </c>
      <c r="B55" s="153" t="s">
        <v>35</v>
      </c>
      <c r="C55" s="153"/>
      <c r="D55" s="109"/>
      <c r="E55" s="160">
        <v>132375.33999999991</v>
      </c>
      <c r="F55" s="161"/>
      <c r="G55" s="109"/>
      <c r="H55" s="160">
        <v>126528.4499999999</v>
      </c>
      <c r="I55" s="161"/>
      <c r="J55" s="50">
        <v>95.583097274764299</v>
      </c>
      <c r="K55" s="26"/>
    </row>
    <row r="56" spans="1:11" s="1" customFormat="1" ht="21" customHeight="1" x14ac:dyDescent="0.2">
      <c r="A56" s="86" t="s">
        <v>51</v>
      </c>
      <c r="B56" s="92" t="s">
        <v>68</v>
      </c>
      <c r="C56" s="91"/>
      <c r="D56" s="126"/>
      <c r="E56" s="162">
        <v>424238.56</v>
      </c>
      <c r="F56" s="160"/>
      <c r="G56" s="109"/>
      <c r="H56" s="162">
        <v>424238.56</v>
      </c>
      <c r="I56" s="160"/>
      <c r="J56" s="50">
        <v>100</v>
      </c>
      <c r="K56" s="26"/>
    </row>
    <row r="57" spans="1:11" s="1" customFormat="1" ht="18" customHeight="1" x14ac:dyDescent="0.2">
      <c r="A57" s="86" t="s">
        <v>42</v>
      </c>
      <c r="B57" s="154" t="s">
        <v>50</v>
      </c>
      <c r="C57" s="155"/>
      <c r="D57" s="126"/>
      <c r="E57" s="162">
        <v>0</v>
      </c>
      <c r="F57" s="160"/>
      <c r="G57" s="109"/>
      <c r="H57" s="162">
        <v>0</v>
      </c>
      <c r="I57" s="160"/>
      <c r="J57" s="50">
        <v>0</v>
      </c>
      <c r="K57" s="26"/>
    </row>
    <row r="58" spans="1:11" s="1" customFormat="1" ht="18" customHeight="1" x14ac:dyDescent="0.2">
      <c r="A58" s="86" t="s">
        <v>69</v>
      </c>
      <c r="B58" s="153" t="s">
        <v>74</v>
      </c>
      <c r="C58" s="153"/>
      <c r="D58" s="109"/>
      <c r="E58" s="160">
        <v>5149.68</v>
      </c>
      <c r="F58" s="161"/>
      <c r="G58" s="109"/>
      <c r="H58" s="160">
        <v>5028</v>
      </c>
      <c r="I58" s="161"/>
      <c r="J58" s="50">
        <v>97.637134734585445</v>
      </c>
      <c r="K58" s="26"/>
    </row>
    <row r="59" spans="1:11" s="7" customFormat="1" ht="15" customHeight="1" x14ac:dyDescent="0.2">
      <c r="A59" s="156" t="s">
        <v>19</v>
      </c>
      <c r="B59" s="156"/>
      <c r="C59" s="156"/>
      <c r="D59" s="108"/>
      <c r="E59" s="151">
        <v>561763.57999999996</v>
      </c>
      <c r="F59" s="152"/>
      <c r="G59" s="108"/>
      <c r="H59" s="151">
        <v>555795.00999999989</v>
      </c>
      <c r="I59" s="152"/>
      <c r="J59" s="128">
        <v>98.937529912494497</v>
      </c>
      <c r="K59" s="87"/>
    </row>
    <row r="60" spans="1:11" s="1" customFormat="1" ht="12" customHeight="1" x14ac:dyDescent="0.2">
      <c r="A60" s="88"/>
      <c r="B60" s="88"/>
      <c r="C60" s="88"/>
      <c r="D60" s="88"/>
      <c r="E60" s="3"/>
      <c r="F60" s="3"/>
      <c r="G60" s="88"/>
      <c r="H60" s="3"/>
      <c r="I60" s="3"/>
      <c r="J60" s="3"/>
      <c r="K60" s="3"/>
    </row>
    <row r="61" spans="1:11" s="14" customFormat="1" ht="12.75" x14ac:dyDescent="0.2">
      <c r="A61" s="14" t="s">
        <v>78</v>
      </c>
      <c r="E61" s="15"/>
      <c r="F61" s="15"/>
      <c r="H61" s="15"/>
      <c r="I61" s="15"/>
      <c r="J61" s="15"/>
      <c r="K61" s="17" t="s">
        <v>85</v>
      </c>
    </row>
    <row r="62" spans="1:11" s="16" customFormat="1" ht="16.5" customHeight="1" x14ac:dyDescent="0.2">
      <c r="E62" s="17"/>
      <c r="F62" s="17"/>
      <c r="H62" s="17"/>
      <c r="I62" s="17"/>
      <c r="J62" s="17"/>
      <c r="K62" s="17" t="s">
        <v>86</v>
      </c>
    </row>
    <row r="63" spans="1:11" s="16" customFormat="1" ht="12.75" x14ac:dyDescent="0.2">
      <c r="E63" s="17"/>
      <c r="F63" s="17"/>
      <c r="H63" s="17"/>
      <c r="I63" s="17"/>
      <c r="J63" s="17"/>
    </row>
    <row r="64" spans="1:11" s="16" customFormat="1" ht="12.75" x14ac:dyDescent="0.2">
      <c r="E64" s="17"/>
      <c r="F64" s="17"/>
      <c r="H64" s="17"/>
      <c r="I64" s="17"/>
      <c r="J64" s="17"/>
      <c r="K64" s="17"/>
    </row>
    <row r="65" spans="5:11" s="16" customFormat="1" ht="12.75" x14ac:dyDescent="0.2">
      <c r="E65" s="17"/>
      <c r="F65" s="17"/>
      <c r="H65" s="17"/>
      <c r="I65" s="17"/>
      <c r="J65" s="17"/>
      <c r="K65" s="17"/>
    </row>
    <row r="66" spans="5:11" s="1" customFormat="1" x14ac:dyDescent="0.2">
      <c r="E66" s="5"/>
      <c r="F66" s="5"/>
      <c r="H66" s="5"/>
      <c r="I66" s="5"/>
      <c r="J66" s="5"/>
      <c r="K66" s="5"/>
    </row>
    <row r="67" spans="5:11" s="89" customFormat="1" ht="12" x14ac:dyDescent="0.2">
      <c r="E67" s="90"/>
      <c r="F67" s="90"/>
      <c r="H67" s="90"/>
      <c r="I67" s="90"/>
      <c r="J67" s="90"/>
      <c r="K67" s="90"/>
    </row>
    <row r="68" spans="5:11" s="1" customFormat="1" x14ac:dyDescent="0.2">
      <c r="E68" s="5"/>
      <c r="F68" s="5"/>
      <c r="H68" s="5"/>
      <c r="I68" s="5"/>
      <c r="J68" s="5"/>
      <c r="K68" s="5"/>
    </row>
    <row r="69" spans="5:11" s="1" customFormat="1" x14ac:dyDescent="0.2">
      <c r="E69" s="5"/>
      <c r="F69" s="5"/>
      <c r="H69" s="5"/>
      <c r="I69" s="5"/>
      <c r="J69" s="5"/>
      <c r="K69" s="5"/>
    </row>
    <row r="70" spans="5:11" s="1" customFormat="1" x14ac:dyDescent="0.2">
      <c r="E70" s="5"/>
      <c r="F70" s="5"/>
      <c r="H70" s="5"/>
      <c r="I70" s="5"/>
      <c r="J70" s="5"/>
      <c r="K70" s="5"/>
    </row>
    <row r="71" spans="5:11" s="1" customFormat="1" x14ac:dyDescent="0.2">
      <c r="E71" s="5"/>
      <c r="F71" s="5"/>
      <c r="H71" s="5"/>
      <c r="I71" s="5"/>
      <c r="J71" s="5"/>
      <c r="K71" s="5"/>
    </row>
    <row r="72" spans="5:11" s="1" customFormat="1" x14ac:dyDescent="0.2">
      <c r="E72" s="5"/>
      <c r="F72" s="5"/>
      <c r="H72" s="5"/>
      <c r="I72" s="5"/>
      <c r="J72" s="5"/>
      <c r="K72" s="5"/>
    </row>
    <row r="73" spans="5:11" s="1" customFormat="1" x14ac:dyDescent="0.2">
      <c r="E73" s="5"/>
      <c r="F73" s="5"/>
      <c r="H73" s="5"/>
      <c r="I73" s="5"/>
      <c r="J73" s="5"/>
      <c r="K73" s="5"/>
    </row>
    <row r="74" spans="5:11" s="1" customFormat="1" x14ac:dyDescent="0.2">
      <c r="E74" s="5"/>
      <c r="F74" s="5"/>
      <c r="H74" s="5"/>
      <c r="I74" s="5"/>
      <c r="J74" s="5"/>
      <c r="K74" s="5"/>
    </row>
    <row r="75" spans="5:11" s="1" customFormat="1" x14ac:dyDescent="0.2">
      <c r="E75" s="5"/>
      <c r="F75" s="5"/>
      <c r="H75" s="5"/>
      <c r="I75" s="5"/>
      <c r="J75" s="5"/>
      <c r="K75" s="5"/>
    </row>
    <row r="76" spans="5:11" s="1" customFormat="1" x14ac:dyDescent="0.2">
      <c r="E76" s="5"/>
      <c r="F76" s="5"/>
      <c r="H76" s="5"/>
      <c r="I76" s="5"/>
      <c r="J76" s="5"/>
      <c r="K76" s="5"/>
    </row>
    <row r="77" spans="5:11" s="1" customFormat="1" x14ac:dyDescent="0.2">
      <c r="E77" s="5"/>
      <c r="F77" s="5"/>
      <c r="H77" s="5"/>
      <c r="I77" s="5"/>
      <c r="J77" s="5"/>
      <c r="K77" s="5"/>
    </row>
    <row r="78" spans="5:11" s="1" customFormat="1" x14ac:dyDescent="0.2">
      <c r="E78" s="5"/>
      <c r="F78" s="5"/>
      <c r="H78" s="5"/>
      <c r="I78" s="5"/>
      <c r="J78" s="5"/>
      <c r="K78" s="5"/>
    </row>
    <row r="79" spans="5:11" s="1" customFormat="1" x14ac:dyDescent="0.2">
      <c r="E79" s="5"/>
      <c r="F79" s="5"/>
      <c r="H79" s="5"/>
      <c r="I79" s="5"/>
      <c r="J79" s="5"/>
      <c r="K79" s="5"/>
    </row>
    <row r="80" spans="5:11" s="1" customFormat="1" x14ac:dyDescent="0.2">
      <c r="E80" s="5"/>
      <c r="F80" s="5"/>
      <c r="H80" s="5"/>
      <c r="I80" s="5"/>
      <c r="J80" s="5"/>
      <c r="K80" s="5"/>
    </row>
    <row r="81" spans="5:11" s="1" customFormat="1" x14ac:dyDescent="0.2">
      <c r="E81" s="5"/>
      <c r="F81" s="5"/>
      <c r="H81" s="5"/>
      <c r="I81" s="5"/>
      <c r="J81" s="5"/>
      <c r="K81" s="5"/>
    </row>
  </sheetData>
  <mergeCells count="27">
    <mergeCell ref="H55:I55"/>
    <mergeCell ref="H56:I56"/>
    <mergeCell ref="H57:I57"/>
    <mergeCell ref="H58:I58"/>
    <mergeCell ref="H59:I59"/>
    <mergeCell ref="E59:F59"/>
    <mergeCell ref="B58:C58"/>
    <mergeCell ref="B57:C57"/>
    <mergeCell ref="A59:C59"/>
    <mergeCell ref="A44:C44"/>
    <mergeCell ref="A51:C51"/>
    <mergeCell ref="B54:C54"/>
    <mergeCell ref="B55:C55"/>
    <mergeCell ref="E54:F54"/>
    <mergeCell ref="E55:F55"/>
    <mergeCell ref="E56:F56"/>
    <mergeCell ref="E57:F57"/>
    <mergeCell ref="E58:F58"/>
    <mergeCell ref="H54:I54"/>
    <mergeCell ref="B39:C39"/>
    <mergeCell ref="A5:K5"/>
    <mergeCell ref="A7:K7"/>
    <mergeCell ref="B12:C12"/>
    <mergeCell ref="A37:C37"/>
    <mergeCell ref="A16:C16"/>
    <mergeCell ref="E9:F9"/>
    <mergeCell ref="G9:J9"/>
  </mergeCells>
  <phoneticPr fontId="1" type="noConversion"/>
  <pageMargins left="0.35433070866141736" right="0.31496062992125984" top="0.35433070866141736" bottom="0.31496062992125984" header="0.31496062992125984" footer="0.31496062992125984"/>
  <pageSetup paperSize="9" scale="95" orientation="landscape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H23" sqref="H23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65" t="s">
        <v>76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</row>
    <row r="20" spans="1:15" ht="20.25" customHeight="1" x14ac:dyDescent="0.2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3"/>
      <c r="L20" s="13"/>
      <c r="M20" s="13"/>
      <c r="N20" s="13"/>
      <c r="O20" s="13"/>
    </row>
    <row r="35" spans="1:15" ht="14.25" x14ac:dyDescent="0.2">
      <c r="A35" s="164" t="s">
        <v>77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</row>
    <row r="42" spans="1:15" ht="15" x14ac:dyDescent="0.2">
      <c r="A42" s="163"/>
      <c r="B42" s="163"/>
      <c r="C42" s="163"/>
      <c r="D42" s="163"/>
      <c r="E42" s="163"/>
      <c r="F42" s="163"/>
      <c r="G42" s="163"/>
      <c r="H42" s="163"/>
      <c r="I42" s="163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IZVRŠENJ NABAVE SRED.RADA 2023.</vt:lpstr>
      <vt:lpstr>NASLOVNA</vt:lpstr>
      <vt:lpstr>'IZVRŠENJ NABAVE SRED.RADA 2023.'!Print_Area</vt:lpstr>
      <vt:lpstr>'IZVRŠENJ NABAVE SRED.RADA 2023.'!Print_Titles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2024-06-03T09:58:37Z</cp:lastPrinted>
  <dcterms:created xsi:type="dcterms:W3CDTF">2006-09-14T13:00:51Z</dcterms:created>
  <dcterms:modified xsi:type="dcterms:W3CDTF">2024-06-07T11:44:36Z</dcterms:modified>
</cp:coreProperties>
</file>